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lda Carvajal\Desktop\"/>
    </mc:Choice>
  </mc:AlternateContent>
  <bookViews>
    <workbookView xWindow="0" yWindow="0" windowWidth="20490" windowHeight="7755"/>
  </bookViews>
  <sheets>
    <sheet name=" Evaluación proyecto CAS-CC" sheetId="1" r:id="rId1"/>
    <sheet name=" Evaluación REDES CAS-CC (2)" sheetId="5" r:id="rId2"/>
    <sheet name="Sheet1"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 l="1"/>
  <c r="H16" i="5"/>
  <c r="H15" i="5"/>
  <c r="H14" i="5"/>
  <c r="H13" i="5"/>
  <c r="I13" i="5" s="1"/>
  <c r="H12" i="5"/>
  <c r="I16" i="5"/>
  <c r="I15" i="5"/>
  <c r="I14" i="5"/>
  <c r="I12" i="5"/>
  <c r="H11" i="5" l="1"/>
  <c r="H17" i="5" s="1"/>
  <c r="I37" i="1"/>
  <c r="I13" i="1" l="1"/>
  <c r="I12" i="1"/>
  <c r="I26" i="1"/>
  <c r="I24" i="1"/>
  <c r="I23" i="1"/>
  <c r="I25" i="1"/>
  <c r="I33" i="1"/>
  <c r="H24" i="1"/>
  <c r="H25" i="1"/>
  <c r="H26" i="1"/>
  <c r="H27" i="1"/>
  <c r="H28" i="1"/>
  <c r="H23" i="1"/>
  <c r="H39" i="1"/>
  <c r="H40" i="1"/>
  <c r="H37" i="1"/>
  <c r="H38" i="1"/>
  <c r="H31" i="1"/>
  <c r="H32" i="1"/>
  <c r="H33" i="1"/>
  <c r="H34" i="1"/>
  <c r="H35" i="1"/>
  <c r="H30" i="1"/>
  <c r="H13" i="1"/>
  <c r="H14" i="1"/>
  <c r="H15" i="1"/>
  <c r="H12" i="1"/>
  <c r="H17" i="1"/>
  <c r="I17" i="1"/>
  <c r="H11" i="1" l="1"/>
  <c r="I40" i="1"/>
  <c r="I39" i="1"/>
  <c r="I35" i="1"/>
  <c r="I34" i="1"/>
  <c r="I32" i="1"/>
  <c r="I31" i="1"/>
  <c r="I30" i="1"/>
  <c r="I28" i="1"/>
  <c r="I27" i="1"/>
  <c r="I21" i="1"/>
  <c r="I20" i="1"/>
  <c r="I19" i="1"/>
  <c r="I18" i="1"/>
  <c r="I15" i="1"/>
  <c r="I14" i="1"/>
  <c r="I17" i="5" l="1"/>
  <c r="I18" i="5"/>
  <c r="I41" i="1"/>
  <c r="H21" i="1"/>
  <c r="H20" i="1"/>
  <c r="H19" i="1"/>
  <c r="H18" i="1"/>
  <c r="H22" i="1" l="1"/>
  <c r="H36" i="1"/>
  <c r="H29" i="1"/>
  <c r="H16" i="1"/>
  <c r="H41" i="1" l="1"/>
</calcChain>
</file>

<file path=xl/sharedStrings.xml><?xml version="1.0" encoding="utf-8"?>
<sst xmlns="http://schemas.openxmlformats.org/spreadsheetml/2006/main" count="82" uniqueCount="62">
  <si>
    <t>Criterios y dimensiones de análisis</t>
  </si>
  <si>
    <t>Puntaje</t>
  </si>
  <si>
    <t>Valoración</t>
  </si>
  <si>
    <t>PUNTAJE FINAL</t>
  </si>
  <si>
    <t>x</t>
  </si>
  <si>
    <t xml:space="preserve">Nombre de la propuesta: </t>
  </si>
  <si>
    <t>Cumple Completamente</t>
  </si>
  <si>
    <t>Cumple Parcialmente</t>
  </si>
  <si>
    <t>No Cumple</t>
  </si>
  <si>
    <t>Número y fecha de la sesión de la CAS o CC:</t>
  </si>
  <si>
    <t>FUNDAVAS 2021</t>
  </si>
  <si>
    <t>3.3. Existe una congruencia entre los objetivos del proyecto y los distintos apartados propuestos: antecedentes, justificación, objetivos, metas e indicadores, cronograma de actividades y presupuesto.</t>
  </si>
  <si>
    <t>2.4. El documento fundamenta la generación de conocimiento innovador y creativo en el contexto de la convocatoria (incorpora el distanciamiento físico-sanitario y la virtualización).</t>
  </si>
  <si>
    <t>3.2. Los objetivos específicos son concisos, medibles y responden a los problemas planteados.</t>
  </si>
  <si>
    <t>3.6. Se realiza una caracterización detallada de la población participante directa del proyecto y sus condiciones en relación con los objetivos de la propuesta.</t>
  </si>
  <si>
    <t xml:space="preserve"> </t>
  </si>
  <si>
    <t xml:space="preserve">Aspectos adicionales </t>
  </si>
  <si>
    <t xml:space="preserve">PUNTAJE  TOTAL ACUMULADO  </t>
  </si>
  <si>
    <t>PORCENTAJE OBTENIDO</t>
  </si>
  <si>
    <t>UNIVERSIDAD DE COSTA RICA
Vicerrectoría de Acción Social
Fondo de Incentivos para el Desarrollo de Proyectos de Acción Social</t>
  </si>
  <si>
    <t>Instrumento de evaluación de las propuestas de acción social para las Comisiones de Acción Social y  los Consejos Científicos</t>
  </si>
  <si>
    <t xml:space="preserve">Nombre de las personas que evaluadoras: </t>
  </si>
  <si>
    <t>Unidad académica:</t>
  </si>
  <si>
    <t>1.1. La propuesta es congruente con el tema de la convocatoria efectuada en el contexto de la pandemia COVID-19 (violencia contra mujeres y la niñez, brecha digital, gestión del riesgo, socioproductividad, derechos humanos, salud mental-comunitaria).</t>
  </si>
  <si>
    <t xml:space="preserve">1.3. Se identifican los actores o colectivos locales, las instituciones  o las organizaciones presentes en la zona o en la temática por trabajar. </t>
  </si>
  <si>
    <t>1.4. El proyecto expone el desarrollo de una relación dinámica entre la comunidad y universidad: fomenta procesos de aprendizaje, desarrollo de capacidades, respeto a los DD.HH. y la diversidad, entre otros, como elementos característicos de un proyecto de acción social.</t>
  </si>
  <si>
    <t>2. Relevancia académica. Valora la articulación de propuesta con otras actividades sustantivas (docencia, investigación), y con los planes o las líneas estratégicas de la unidad académica, así como la idoneidad del equipo académico responsable de ejecutar el proyecto.</t>
  </si>
  <si>
    <t>1. Pertinencia social. Valora si la propuesta  es congruente con la convocatoria efectuada, con las particularidades y las necesidades de la población meta con la que se trabajará.</t>
  </si>
  <si>
    <t>2.1. La propuesta evidencia la articulación con las actividades sustantivas de la Institución (docencia e investigación).</t>
  </si>
  <si>
    <t>2.2. El proyecto da cuenta de la vinculación con los planes estratégicos y los planes de trabajo de las unidades académicas participantes.</t>
  </si>
  <si>
    <t>2.3. La propuesta incorpora elementos interdisciplinarios en el abordaje del tema escogido.</t>
  </si>
  <si>
    <t>2.5. Las personas que conforman el equipo responsable de la propuesta tienen la formación, la experiencia y la idoneidad para implementar las estrategias de intervención de acuerdo con la  problemática que abordará el proyecto.</t>
  </si>
  <si>
    <t>3. Consistencia técnica. Valora  la congruencia de los elementos del diseño de la propuesta (objetivos, metas, indicadores, actividades, recursos) en relación con los resultados esperados.</t>
  </si>
  <si>
    <t>3.1. Se identifica con claridad el problema por tratar y el contexto social en el cual se enmarca la propuesta.</t>
  </si>
  <si>
    <t>3.4.  Las metas y los indicadores se relacionan coherentemente con los objetivos planteados. Estos indicadores se pueden verificar en términos de cantidad, calidad y tiempo.</t>
  </si>
  <si>
    <t>3.5. El abordaje metodológico propuesto es claro en concordancia con los objetivos del proyecto. Incluye los procedimientos relacionados con el acercamiento a las poblaciones, la gestión del proyecto y las acciones de seguimiento, evaluación y difusión de resultados.</t>
  </si>
  <si>
    <t>4.1. La propuesta enuncia con claridad los objetivos que buscan atender la problemática identificada.</t>
  </si>
  <si>
    <t>4.2. La propuesta describe las acciones que influirán positivamente en la situación de la población meta.</t>
  </si>
  <si>
    <t>4.3. El proyecto postula con claridad en su cadena de resultados las actividades, los productos y los cambios que se esperan lograr en la población meta a partir de su ejecución.</t>
  </si>
  <si>
    <t>4.5. El cronograma se ajusta a los objetivos, las metas y los indicadores planteados.</t>
  </si>
  <si>
    <t>4.6. Se exponen claramente las dificultades o los resultados no planeados que podría presentar el proyecto, y cómo solventarlas.</t>
  </si>
  <si>
    <t>5.1. La calendarización establecida en el cronograma es acorde con la aspiración enunciada en los objetivos propuestos,  y el presupuesto solicitado, la cual se ajusta también a los tiempos administrativos de la unidad académica.</t>
  </si>
  <si>
    <t>5.2. Los recursos solicitados son consecuentes con los insumos que se requieren para lograr los objetivos del proyecto.</t>
  </si>
  <si>
    <t>5.3. Se define claramente a las personas responsables de la ejecución y la gestión de los distintos recursos: económicos, humanos, institucionales, comunitarios, entre otros.</t>
  </si>
  <si>
    <t>5.4. Es adecuada la relación planteada entre los recursos invertidos y los resultados esperados.</t>
  </si>
  <si>
    <t>Cumple completamente</t>
  </si>
  <si>
    <t>Cumple parcialmente</t>
  </si>
  <si>
    <t>No cumple</t>
  </si>
  <si>
    <t>Observaciones (justificar la valoración seleccionada)</t>
  </si>
  <si>
    <t>1.2. Evidencia las necesidades de la población meta con la que se trabajará mediante  diagnósticos documentados, índices, estadísticas u otros estudios de índole académica.</t>
  </si>
  <si>
    <t>Aspectos adicionales que deben valorar las Comisiones de Acción Social y los Consejos Científicos en la modalidad de redes de acción social</t>
  </si>
  <si>
    <t xml:space="preserve">Nombre de las personas evaluadoras: </t>
  </si>
  <si>
    <t>Los objetivos y metas se orientan a la organización de la red y permiten acciones colaborativas concretas en función de la problemática identificada.</t>
  </si>
  <si>
    <t>Enuncia una estrategia metodológica para propiciar el trabajo en red entre los proyectos que conforman la red.</t>
  </si>
  <si>
    <t>Incorpora un objetivo de sistematización del proceso de la red con el fin de visibilizar necesidades, alcances y resultados.</t>
  </si>
  <si>
    <t>Describe una clara vinculación con otros actores universitarios de acción social, investigación o docencia, así como con estudiantes, actores comunitarios, institucionales, nacionales e internacionales.</t>
  </si>
  <si>
    <t>La red está conformada por, al menos, dos proyectos de acción social, preferiblemente de dos unidades académicas.</t>
  </si>
  <si>
    <t>4.4. Propone un proceso de seguimiento y monitoreo a lo largo de la ejecución del proyecto, en el cual se identifiquen los cambios generados y atribuibles a este, con el fin de obtener las evidencias del cambio al final del proyecto.</t>
  </si>
  <si>
    <t>5. Eficiencia. Valora si los recursos solicitados son adecuados con la programación y los resultados esperados.</t>
  </si>
  <si>
    <t xml:space="preserve">4. Eficacia. Medida en la cual se espera lograr los resultados del proyecto y que las acciones propuestas influyan positivamente en la situación de la población meta.
</t>
  </si>
  <si>
    <r>
      <t xml:space="preserve">La modalidad de redes promueve la cooperación entre proyectos vigentes de acción social, de diversas modalidades, para incidir en las consecuencias de la pandemia a partir de acciones conjuntas en el marco de alguno de los ejes temáticos dispuestos en la presente convocatoria.
Complete con una X en el espacio correspondiente, según la valoración que se realice de cada aspecto. El puntaje se consigna de manera automática en la casilla respectiva.                                                              En el apartado de observaciones, emita la justificación relacionada con cada aspecto evaluado. Las propuestas de redes de acción social con un </t>
    </r>
    <r>
      <rPr>
        <b/>
        <sz val="11"/>
        <rFont val="Arial"/>
        <family val="2"/>
      </rPr>
      <t>porcentaje final mayor o igual a 80</t>
    </r>
    <r>
      <rPr>
        <sz val="11"/>
        <rFont val="Arial"/>
        <family val="2"/>
      </rPr>
      <t>% serán recibidas en la VAS para las fases siguientes de evaluación.</t>
    </r>
  </si>
  <si>
    <r>
      <t>Con el propósito de facilitar el análisis y la evaluación de las propuestas de acción social que deberán realizar las Comisiones de Acción Social (CAS) y los Consejos Científicos (CC) en el marco de  la convocatoria de Fondo de Incentivos</t>
    </r>
    <r>
      <rPr>
        <b/>
        <sz val="12"/>
        <rFont val="Arial"/>
        <family val="2"/>
      </rPr>
      <t xml:space="preserve"> FUNDAVAS</t>
    </r>
    <r>
      <rPr>
        <sz val="12"/>
        <rFont val="Arial"/>
        <family val="2"/>
      </rPr>
      <t xml:space="preserve">, la Vicerrectoría de Acción Social pone a disposición el presente instrumento con base en los criterios de pertinencia,  relevancia académica, consistencia técnica, eficacia y eficiencia. En el caso de las propuestas bajo la modalidad redes,  se debe valorar, además los aspectos de la hoja titulada "Evaluación Redes-CAS-CC".
Complete con una  X en el espacio correspondiente, según la valoración que se realice de cada aspecto. El puntaje se consigna de manera automática en la casilla respectiva.                         En el apartado de observaciones emita la justificación relacionada con cada aspecto evaluado. Las propuestas de proyectos con un </t>
    </r>
    <r>
      <rPr>
        <b/>
        <sz val="12"/>
        <rFont val="Arial"/>
        <family val="2"/>
      </rPr>
      <t>puntaje mayor o igual a 80</t>
    </r>
    <r>
      <rPr>
        <sz val="12"/>
        <rFont val="Arial"/>
        <family val="2"/>
      </rPr>
      <t xml:space="preserve"> serán recibidas en la VAS para las fases siguientes de evaluación.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</si>
</sst>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quot;(&quot;0&quot;)&quot;;&quot;- &quot;;&quot; &quot;@&quot; &quot;"/>
    <numFmt numFmtId="165" formatCode="0.0000"/>
  </numFmts>
  <fonts count="27" x14ac:knownFonts="1">
    <font>
      <sz val="12"/>
      <color rgb="FF333333"/>
      <name val="Arial"/>
      <family val="2"/>
    </font>
    <font>
      <sz val="11"/>
      <color theme="1"/>
      <name val="Calibri"/>
      <family val="2"/>
      <scheme val="minor"/>
    </font>
    <font>
      <sz val="12"/>
      <color rgb="FF333333"/>
      <name val="Arial"/>
      <family val="2"/>
    </font>
    <font>
      <b/>
      <sz val="10"/>
      <color rgb="FF000000"/>
      <name val="Arial"/>
      <family val="2"/>
    </font>
    <font>
      <sz val="10"/>
      <color rgb="FFFFFFFF"/>
      <name val="Arial"/>
      <family val="2"/>
    </font>
    <font>
      <sz val="10"/>
      <color rgb="FFCC0000"/>
      <name val="Arial"/>
      <family val="2"/>
    </font>
    <font>
      <sz val="10"/>
      <color rgb="FF333333"/>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b/>
      <sz val="10"/>
      <color rgb="FF333333"/>
      <name val="Arial"/>
      <family val="2"/>
    </font>
    <font>
      <b/>
      <sz val="12"/>
      <color theme="0"/>
      <name val="Arial"/>
      <family val="2"/>
    </font>
    <font>
      <b/>
      <sz val="10"/>
      <color theme="0"/>
      <name val="Arial"/>
      <family val="2"/>
    </font>
    <font>
      <b/>
      <sz val="10"/>
      <name val="Arial"/>
      <family val="2"/>
    </font>
    <font>
      <b/>
      <sz val="20"/>
      <name val="Arial"/>
      <family val="2"/>
    </font>
    <font>
      <sz val="11"/>
      <name val="Arial"/>
      <family val="2"/>
    </font>
    <font>
      <b/>
      <sz val="11"/>
      <name val="Arial"/>
      <family val="2"/>
    </font>
    <font>
      <sz val="8"/>
      <name val="Arial"/>
      <family val="2"/>
    </font>
    <font>
      <sz val="12"/>
      <name val="Arial"/>
      <family val="2"/>
    </font>
    <font>
      <b/>
      <sz val="12"/>
      <name val="Arial"/>
      <family val="2"/>
    </font>
    <font>
      <b/>
      <sz val="11"/>
      <name val="Arial"/>
      <family val="2"/>
      <charset val="1"/>
    </font>
    <font>
      <sz val="11"/>
      <name val="Arial"/>
      <family val="2"/>
      <charset val="1"/>
    </font>
  </fonts>
  <fills count="1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rgb="FFE7E6E6"/>
        <bgColor rgb="FFE7E6E6"/>
      </patternFill>
    </fill>
    <fill>
      <patternFill patternType="solid">
        <fgColor rgb="FF999999"/>
        <bgColor rgb="FF999999"/>
      </patternFill>
    </fill>
    <fill>
      <patternFill patternType="solid">
        <fgColor theme="0" tint="-0.34998626667073579"/>
        <bgColor rgb="FFFFFFFF"/>
      </patternFill>
    </fill>
    <fill>
      <patternFill patternType="solid">
        <fgColor rgb="FFCCCCCC"/>
        <bgColor rgb="FFD9D9D9"/>
      </patternFill>
    </fill>
  </fills>
  <borders count="1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1">
    <xf numFmtId="0" fontId="0" fillId="0" borderId="0">
      <alignment vertical="top"/>
    </xf>
    <xf numFmtId="164" fontId="6" fillId="0" borderId="0" applyBorder="0" applyProtection="0">
      <alignment vertical="top"/>
    </xf>
    <xf numFmtId="164" fontId="6" fillId="0" borderId="0" applyBorder="0" applyProtection="0">
      <alignment vertical="top"/>
    </xf>
    <xf numFmtId="9" fontId="1" fillId="0" borderId="0" applyFont="0" applyFill="0" applyBorder="0" applyAlignment="0" applyProtection="0"/>
    <xf numFmtId="0" fontId="11" fillId="0" borderId="0" applyNumberFormat="0" applyBorder="0" applyProtection="0">
      <alignment vertical="top"/>
    </xf>
    <xf numFmtId="0" fontId="12" fillId="0" borderId="0" applyNumberFormat="0" applyBorder="0" applyProtection="0">
      <alignment vertical="top"/>
    </xf>
    <xf numFmtId="0" fontId="9" fillId="7" borderId="0" applyNumberFormat="0" applyBorder="0" applyProtection="0">
      <alignment vertical="top"/>
    </xf>
    <xf numFmtId="0" fontId="5" fillId="5" borderId="0" applyNumberFormat="0" applyBorder="0" applyProtection="0">
      <alignment vertical="top"/>
    </xf>
    <xf numFmtId="0" fontId="14" fillId="8" borderId="0" applyNumberFormat="0" applyBorder="0" applyProtection="0">
      <alignment vertical="top"/>
    </xf>
    <xf numFmtId="0" fontId="6" fillId="8" borderId="1" applyNumberFormat="0" applyProtection="0">
      <alignment vertical="top"/>
    </xf>
    <xf numFmtId="0" fontId="3" fillId="0" borderId="0" applyNumberFormat="0" applyBorder="0" applyProtection="0">
      <alignment vertical="top"/>
    </xf>
    <xf numFmtId="0" fontId="4" fillId="2" borderId="0" applyNumberFormat="0" applyBorder="0" applyProtection="0">
      <alignment vertical="top"/>
    </xf>
    <xf numFmtId="0" fontId="4" fillId="3" borderId="0" applyNumberFormat="0" applyBorder="0" applyProtection="0">
      <alignment vertical="top"/>
    </xf>
    <xf numFmtId="0" fontId="3" fillId="4" borderId="0" applyNumberFormat="0" applyBorder="0" applyProtection="0">
      <alignment vertical="top"/>
    </xf>
    <xf numFmtId="0" fontId="7" fillId="6" borderId="0" applyNumberFormat="0" applyBorder="0" applyProtection="0">
      <alignment vertical="top"/>
    </xf>
    <xf numFmtId="0" fontId="8" fillId="0" borderId="0" applyNumberFormat="0" applyBorder="0" applyProtection="0">
      <alignment vertical="top"/>
    </xf>
    <xf numFmtId="0" fontId="10" fillId="0" borderId="0" applyNumberFormat="0" applyBorder="0" applyProtection="0">
      <alignment vertical="top"/>
    </xf>
    <xf numFmtId="0" fontId="13" fillId="0" borderId="0" applyNumberFormat="0" applyBorder="0" applyProtection="0">
      <alignment vertical="top"/>
    </xf>
    <xf numFmtId="0" fontId="2" fillId="0" borderId="0" applyNumberFormat="0" applyFont="0" applyBorder="0" applyProtection="0">
      <alignment vertical="top"/>
    </xf>
    <xf numFmtId="0" fontId="2" fillId="0" borderId="0" applyNumberFormat="0" applyFont="0" applyBorder="0" applyProtection="0">
      <alignment vertical="top"/>
    </xf>
    <xf numFmtId="0" fontId="5" fillId="0" borderId="0" applyNumberFormat="0" applyBorder="0" applyProtection="0">
      <alignment vertical="top"/>
    </xf>
  </cellStyleXfs>
  <cellXfs count="74">
    <xf numFmtId="0" fontId="0" fillId="0" borderId="0" xfId="0">
      <alignment vertical="top"/>
    </xf>
    <xf numFmtId="0" fontId="6" fillId="0" borderId="0" xfId="0" applyFont="1">
      <alignment vertical="top"/>
    </xf>
    <xf numFmtId="9" fontId="6" fillId="0" borderId="0" xfId="3" applyFont="1" applyAlignment="1">
      <alignment horizontal="left" vertical="center"/>
    </xf>
    <xf numFmtId="2" fontId="6" fillId="0" borderId="2" xfId="0" applyNumberFormat="1" applyFont="1" applyBorder="1" applyAlignment="1" applyProtection="1">
      <alignment horizontal="center" vertical="center"/>
    </xf>
    <xf numFmtId="0" fontId="19" fillId="0" borderId="2" xfId="0" applyFont="1" applyBorder="1" applyAlignment="1" applyProtection="1">
      <alignment horizontal="center" vertical="center"/>
      <protection locked="0"/>
    </xf>
    <xf numFmtId="0" fontId="6" fillId="0" borderId="0" xfId="0" applyFont="1" applyProtection="1">
      <alignment vertical="top"/>
      <protection locked="0"/>
    </xf>
    <xf numFmtId="1" fontId="15" fillId="10" borderId="3" xfId="0" applyNumberFormat="1" applyFont="1" applyFill="1" applyBorder="1" applyAlignment="1" applyProtection="1">
      <alignment horizontal="center" vertical="center" wrapText="1"/>
    </xf>
    <xf numFmtId="0" fontId="18" fillId="11" borderId="2"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xf>
    <xf numFmtId="0" fontId="6" fillId="0" borderId="2" xfId="0" applyFont="1" applyBorder="1" applyAlignment="1" applyProtection="1">
      <alignment vertical="top" wrapText="1"/>
      <protection locked="0"/>
    </xf>
    <xf numFmtId="2" fontId="16" fillId="13" borderId="4" xfId="0" applyNumberFormat="1" applyFont="1" applyFill="1" applyBorder="1" applyAlignment="1" applyProtection="1">
      <alignment horizontal="center" vertical="center"/>
    </xf>
    <xf numFmtId="0" fontId="21" fillId="12"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xf>
    <xf numFmtId="0" fontId="6" fillId="10" borderId="2" xfId="0" applyFont="1" applyFill="1" applyBorder="1" applyProtection="1">
      <alignment vertical="top"/>
    </xf>
    <xf numFmtId="9" fontId="16" fillId="13" borderId="4" xfId="3" applyFont="1" applyFill="1" applyBorder="1" applyAlignment="1" applyProtection="1">
      <alignment horizontal="center" vertical="center"/>
    </xf>
    <xf numFmtId="2" fontId="6" fillId="0" borderId="2" xfId="0" applyNumberFormat="1" applyFont="1" applyBorder="1" applyAlignment="1" applyProtection="1">
      <alignment horizontal="center" vertical="center"/>
      <protection locked="0"/>
    </xf>
    <xf numFmtId="1" fontId="6" fillId="13" borderId="4" xfId="0" applyNumberFormat="1" applyFont="1" applyFill="1" applyBorder="1" applyAlignment="1" applyProtection="1">
      <alignment horizontal="center" vertical="center"/>
      <protection locked="0"/>
    </xf>
    <xf numFmtId="0" fontId="21" fillId="11" borderId="2"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protection locked="0"/>
    </xf>
    <xf numFmtId="165" fontId="6" fillId="0" borderId="2" xfId="0" applyNumberFormat="1" applyFont="1" applyBorder="1" applyAlignment="1" applyProtection="1">
      <alignment horizontal="center" vertical="center"/>
      <protection locked="0"/>
    </xf>
    <xf numFmtId="0" fontId="20" fillId="0" borderId="6" xfId="0" applyFont="1" applyFill="1" applyBorder="1" applyAlignment="1" applyProtection="1">
      <alignment vertical="top" wrapText="1"/>
    </xf>
    <xf numFmtId="0" fontId="20" fillId="0" borderId="3" xfId="0" applyFont="1" applyFill="1" applyBorder="1" applyAlignment="1" applyProtection="1">
      <alignment horizontal="left" vertical="top" wrapText="1"/>
    </xf>
    <xf numFmtId="0" fontId="20" fillId="0" borderId="4" xfId="0" applyFont="1" applyFill="1" applyBorder="1" applyAlignment="1" applyProtection="1">
      <alignment horizontal="left" vertical="top" wrapText="1"/>
    </xf>
    <xf numFmtId="0" fontId="20" fillId="0" borderId="5" xfId="0" applyFont="1" applyFill="1" applyBorder="1" applyAlignment="1" applyProtection="1">
      <alignment horizontal="left" vertical="top" wrapText="1"/>
    </xf>
    <xf numFmtId="0" fontId="24" fillId="9" borderId="3" xfId="0" applyFont="1" applyFill="1" applyBorder="1" applyAlignment="1" applyProtection="1">
      <alignment horizontal="left" vertical="center" wrapText="1"/>
      <protection locked="0"/>
    </xf>
    <xf numFmtId="0" fontId="24" fillId="9" borderId="4" xfId="0" applyFont="1" applyFill="1" applyBorder="1" applyAlignment="1" applyProtection="1">
      <alignment horizontal="left" vertical="center" wrapText="1"/>
      <protection locked="0"/>
    </xf>
    <xf numFmtId="0" fontId="24" fillId="9" borderId="5" xfId="0" applyFont="1" applyFill="1" applyBorder="1" applyAlignment="1" applyProtection="1">
      <alignment horizontal="left" vertical="center" wrapText="1"/>
      <protection locked="0"/>
    </xf>
    <xf numFmtId="0" fontId="20" fillId="0" borderId="6" xfId="0" applyFont="1" applyBorder="1" applyAlignment="1" applyProtection="1">
      <alignment horizontal="left" vertical="center" wrapText="1"/>
    </xf>
    <xf numFmtId="0" fontId="21" fillId="15" borderId="7" xfId="0" applyFont="1" applyFill="1" applyBorder="1" applyAlignment="1" applyProtection="1">
      <alignment horizontal="left" vertical="center" wrapText="1"/>
    </xf>
    <xf numFmtId="0" fontId="21" fillId="15" borderId="8" xfId="0" applyFont="1" applyFill="1" applyBorder="1" applyAlignment="1" applyProtection="1">
      <alignment horizontal="left" vertical="center" wrapText="1"/>
    </xf>
    <xf numFmtId="0" fontId="21" fillId="15" borderId="9" xfId="0" applyFont="1" applyFill="1" applyBorder="1" applyAlignment="1" applyProtection="1">
      <alignment horizontal="left" vertical="center" wrapText="1"/>
    </xf>
    <xf numFmtId="0" fontId="26" fillId="0" borderId="6" xfId="0" applyFont="1" applyBorder="1" applyAlignment="1" applyProtection="1">
      <alignment vertical="center" wrapText="1"/>
    </xf>
    <xf numFmtId="0" fontId="26" fillId="0" borderId="6" xfId="0" applyFont="1" applyFill="1" applyBorder="1" applyAlignment="1" applyProtection="1">
      <alignment vertical="center" wrapText="1"/>
    </xf>
    <xf numFmtId="0" fontId="21" fillId="10" borderId="2" xfId="0" applyFont="1" applyFill="1" applyBorder="1" applyAlignment="1" applyProtection="1">
      <alignment horizontal="left" vertical="center" wrapText="1"/>
    </xf>
    <xf numFmtId="0" fontId="25" fillId="15" borderId="7" xfId="0" applyFont="1" applyFill="1" applyBorder="1" applyAlignment="1" applyProtection="1">
      <alignment horizontal="left" vertical="center" wrapText="1"/>
    </xf>
    <xf numFmtId="0" fontId="25" fillId="15" borderId="8" xfId="0" applyFont="1" applyFill="1" applyBorder="1" applyAlignment="1" applyProtection="1">
      <alignment horizontal="left" vertical="center" wrapText="1"/>
    </xf>
    <xf numFmtId="0" fontId="25" fillId="15" borderId="9" xfId="0" applyFont="1" applyFill="1" applyBorder="1" applyAlignment="1" applyProtection="1">
      <alignment horizontal="left" vertical="center" wrapText="1"/>
    </xf>
    <xf numFmtId="0" fontId="20" fillId="0" borderId="7" xfId="0" applyFont="1" applyFill="1" applyBorder="1" applyAlignment="1" applyProtection="1">
      <alignment vertical="top" wrapText="1"/>
    </xf>
    <xf numFmtId="0" fontId="20" fillId="0" borderId="8" xfId="0" applyFont="1" applyFill="1" applyBorder="1" applyAlignment="1" applyProtection="1">
      <alignment vertical="top" wrapText="1"/>
    </xf>
    <xf numFmtId="0" fontId="20" fillId="0" borderId="9" xfId="0" applyFont="1" applyFill="1" applyBorder="1" applyAlignment="1" applyProtection="1">
      <alignment vertical="top" wrapText="1"/>
    </xf>
    <xf numFmtId="0" fontId="24" fillId="9" borderId="2" xfId="0" applyFont="1" applyFill="1" applyBorder="1" applyAlignment="1" applyProtection="1">
      <alignment horizontal="center" vertical="top" wrapText="1"/>
    </xf>
    <xf numFmtId="0" fontId="24" fillId="14" borderId="2" xfId="0" applyFont="1" applyFill="1" applyBorder="1" applyAlignment="1" applyProtection="1">
      <alignment horizontal="center" vertical="center"/>
    </xf>
    <xf numFmtId="0" fontId="23" fillId="9" borderId="2" xfId="0" applyFont="1" applyFill="1" applyBorder="1" applyAlignment="1" applyProtection="1">
      <alignment vertical="top" wrapText="1"/>
    </xf>
    <xf numFmtId="0" fontId="21" fillId="11" borderId="3" xfId="0" applyFont="1" applyFill="1" applyBorder="1" applyAlignment="1" applyProtection="1">
      <alignment horizontal="center" vertical="center" wrapText="1"/>
    </xf>
    <xf numFmtId="0" fontId="21" fillId="11" borderId="4" xfId="0" applyFont="1" applyFill="1" applyBorder="1" applyAlignment="1" applyProtection="1">
      <alignment horizontal="center" vertical="center" wrapText="1"/>
    </xf>
    <xf numFmtId="0" fontId="21" fillId="11" borderId="5" xfId="0" applyFont="1" applyFill="1" applyBorder="1" applyAlignment="1" applyProtection="1">
      <alignment horizontal="center" vertical="center" wrapText="1"/>
    </xf>
    <xf numFmtId="0" fontId="21" fillId="11" borderId="2" xfId="0" applyFont="1" applyFill="1" applyBorder="1" applyAlignment="1" applyProtection="1">
      <alignment horizontal="center" vertical="center" wrapText="1"/>
    </xf>
    <xf numFmtId="0" fontId="24" fillId="9" borderId="3" xfId="0" applyFont="1" applyFill="1" applyBorder="1" applyAlignment="1" applyProtection="1">
      <alignment horizontal="center" vertical="top" wrapText="1"/>
    </xf>
    <xf numFmtId="0" fontId="24" fillId="9" borderId="4" xfId="0" applyFont="1" applyFill="1" applyBorder="1" applyAlignment="1" applyProtection="1">
      <alignment horizontal="center" vertical="top" wrapText="1"/>
    </xf>
    <xf numFmtId="0" fontId="24" fillId="9" borderId="5" xfId="0" applyFont="1" applyFill="1" applyBorder="1" applyAlignment="1" applyProtection="1">
      <alignment horizontal="center" vertical="top" wrapText="1"/>
    </xf>
    <xf numFmtId="0" fontId="6" fillId="13" borderId="4" xfId="0" applyFont="1" applyFill="1" applyBorder="1" applyAlignment="1" applyProtection="1">
      <alignment horizontal="center" vertical="top"/>
    </xf>
    <xf numFmtId="0" fontId="6" fillId="13" borderId="5" xfId="0" applyFont="1" applyFill="1" applyBorder="1" applyAlignment="1" applyProtection="1">
      <alignment horizontal="center" vertical="top"/>
    </xf>
    <xf numFmtId="0" fontId="21" fillId="11" borderId="10" xfId="0" applyFont="1" applyFill="1" applyBorder="1" applyAlignment="1" applyProtection="1">
      <alignment horizontal="center" vertical="center" wrapText="1"/>
    </xf>
    <xf numFmtId="0" fontId="21" fillId="11" borderId="11" xfId="0" applyFont="1" applyFill="1" applyBorder="1" applyAlignment="1" applyProtection="1">
      <alignment horizontal="center" vertical="center" wrapText="1"/>
    </xf>
    <xf numFmtId="0" fontId="20" fillId="0" borderId="2" xfId="0" applyFont="1" applyFill="1" applyBorder="1" applyAlignment="1" applyProtection="1">
      <alignment horizontal="left" vertical="top" wrapText="1"/>
    </xf>
    <xf numFmtId="0" fontId="17" fillId="13" borderId="3" xfId="0" applyFont="1" applyFill="1" applyBorder="1" applyAlignment="1" applyProtection="1">
      <alignment horizontal="center" vertical="center" wrapText="1"/>
    </xf>
    <xf numFmtId="0" fontId="17" fillId="13" borderId="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6" fillId="13" borderId="4" xfId="0" applyFont="1" applyFill="1" applyBorder="1" applyAlignment="1" applyProtection="1">
      <alignment horizontal="center" vertical="top"/>
      <protection locked="0"/>
    </xf>
    <xf numFmtId="0" fontId="6" fillId="13" borderId="5" xfId="0" applyFont="1" applyFill="1" applyBorder="1" applyAlignment="1" applyProtection="1">
      <alignment horizontal="center" vertical="top"/>
      <protection locked="0"/>
    </xf>
    <xf numFmtId="0" fontId="24" fillId="11" borderId="12" xfId="0" applyFont="1" applyFill="1" applyBorder="1" applyAlignment="1" applyProtection="1">
      <alignment horizontal="center" vertical="center"/>
    </xf>
    <xf numFmtId="0" fontId="24" fillId="11" borderId="13" xfId="0" applyFont="1" applyFill="1" applyBorder="1" applyAlignment="1" applyProtection="1">
      <alignment horizontal="center" vertical="center"/>
    </xf>
    <xf numFmtId="0" fontId="24" fillId="11" borderId="14" xfId="0" applyFont="1" applyFill="1" applyBorder="1" applyAlignment="1" applyProtection="1">
      <alignment horizontal="center" vertical="center"/>
    </xf>
    <xf numFmtId="0" fontId="24" fillId="11" borderId="15" xfId="0" applyFont="1" applyFill="1" applyBorder="1" applyAlignment="1" applyProtection="1">
      <alignment horizontal="center" vertical="center"/>
    </xf>
    <xf numFmtId="0" fontId="24" fillId="11" borderId="16" xfId="0" applyFont="1" applyFill="1" applyBorder="1" applyAlignment="1" applyProtection="1">
      <alignment horizontal="center" vertical="center"/>
    </xf>
    <xf numFmtId="0" fontId="24" fillId="11" borderId="17" xfId="0" applyFont="1" applyFill="1" applyBorder="1" applyAlignment="1" applyProtection="1">
      <alignment horizontal="center" vertical="center"/>
    </xf>
    <xf numFmtId="0" fontId="16" fillId="13" borderId="3"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24" fillId="9" borderId="3" xfId="0" applyFont="1" applyFill="1" applyBorder="1" applyAlignment="1" applyProtection="1">
      <alignment horizontal="left" vertical="center" wrapText="1"/>
    </xf>
    <xf numFmtId="0" fontId="24" fillId="9" borderId="4"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20" fillId="9" borderId="2" xfId="0" applyFont="1" applyFill="1" applyBorder="1" applyAlignment="1" applyProtection="1">
      <alignment vertical="top" wrapText="1"/>
    </xf>
  </cellXfs>
  <cellStyles count="21">
    <cellStyle name="Accent" xfId="10"/>
    <cellStyle name="Accent 1" xfId="11"/>
    <cellStyle name="Accent 2" xfId="12"/>
    <cellStyle name="Accent 3" xfId="13"/>
    <cellStyle name="Buena" xfId="6" builtinId="26" customBuiltin="1"/>
    <cellStyle name="Encabezado 1" xfId="4" builtinId="16" customBuiltin="1"/>
    <cellStyle name="Error" xfId="14"/>
    <cellStyle name="Footnote" xfId="15"/>
    <cellStyle name="Heading (user)" xfId="16"/>
    <cellStyle name="Hyperlink" xfId="17"/>
    <cellStyle name="Incorrecto" xfId="7" builtinId="27" customBuiltin="1"/>
    <cellStyle name="Millares [0]" xfId="1" builtinId="6" customBuiltin="1"/>
    <cellStyle name="Moneda [0]" xfId="2" builtinId="7" customBuiltin="1"/>
    <cellStyle name="Neutral" xfId="8" builtinId="28" customBuiltin="1"/>
    <cellStyle name="Normal" xfId="0" builtinId="0" customBuiltin="1"/>
    <cellStyle name="Notas" xfId="9" builtinId="10" customBuiltin="1"/>
    <cellStyle name="Porcentaje" xfId="3" builtinId="5"/>
    <cellStyle name="Status" xfId="18"/>
    <cellStyle name="Text" xfId="19"/>
    <cellStyle name="Título 2" xfId="5" builtinId="17" customBuiltin="1"/>
    <cellStyle name="Warning" xfId="20"/>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tabSelected="1" topLeftCell="A4" zoomScale="90" zoomScaleNormal="90" workbookViewId="0">
      <selection activeCell="B5" sqref="B5:M5"/>
    </sheetView>
  </sheetViews>
  <sheetFormatPr baseColWidth="10" defaultColWidth="11.5546875" defaultRowHeight="12.75" x14ac:dyDescent="0.2"/>
  <cols>
    <col min="1" max="1" width="1.6640625" style="1" customWidth="1"/>
    <col min="2" max="6" width="11.88671875" style="1" customWidth="1"/>
    <col min="7" max="7" width="7" style="1" customWidth="1"/>
    <col min="8" max="8" width="10" style="1" hidden="1" customWidth="1"/>
    <col min="9" max="9" width="9.6640625" style="1" customWidth="1"/>
    <col min="10" max="10" width="14.109375" style="1" customWidth="1"/>
    <col min="11" max="11" width="11.6640625" style="1" customWidth="1"/>
    <col min="12" max="12" width="10.33203125" style="1" customWidth="1"/>
    <col min="13" max="13" width="36.44140625" style="1" customWidth="1"/>
    <col min="14" max="63" width="11.88671875" style="1" customWidth="1"/>
    <col min="64" max="64" width="11.5546875" style="1" customWidth="1"/>
    <col min="65" max="16384" width="11.5546875" style="1"/>
  </cols>
  <sheetData>
    <row r="2" spans="1:14" ht="45.75" customHeight="1" x14ac:dyDescent="0.2">
      <c r="B2" s="40" t="s">
        <v>19</v>
      </c>
      <c r="C2" s="40"/>
      <c r="D2" s="40"/>
      <c r="E2" s="40"/>
      <c r="F2" s="40"/>
      <c r="G2" s="40"/>
      <c r="H2" s="40"/>
      <c r="I2" s="40"/>
      <c r="J2" s="40"/>
      <c r="K2" s="40"/>
      <c r="L2" s="40"/>
      <c r="M2" s="40"/>
    </row>
    <row r="3" spans="1:14" ht="21" customHeight="1" x14ac:dyDescent="0.2">
      <c r="B3" s="47" t="s">
        <v>10</v>
      </c>
      <c r="C3" s="48"/>
      <c r="D3" s="48"/>
      <c r="E3" s="48"/>
      <c r="F3" s="48"/>
      <c r="G3" s="48"/>
      <c r="H3" s="48"/>
      <c r="I3" s="48"/>
      <c r="J3" s="48"/>
      <c r="K3" s="48"/>
      <c r="L3" s="48"/>
      <c r="M3" s="49"/>
    </row>
    <row r="4" spans="1:14" ht="26.25" customHeight="1" x14ac:dyDescent="0.2">
      <c r="B4" s="41" t="s">
        <v>20</v>
      </c>
      <c r="C4" s="41"/>
      <c r="D4" s="41"/>
      <c r="E4" s="41"/>
      <c r="F4" s="41"/>
      <c r="G4" s="41"/>
      <c r="H4" s="41"/>
      <c r="I4" s="41"/>
      <c r="J4" s="41"/>
      <c r="K4" s="41"/>
      <c r="L4" s="41"/>
      <c r="M4" s="41"/>
    </row>
    <row r="5" spans="1:14" ht="110.25" customHeight="1" x14ac:dyDescent="0.2">
      <c r="A5" s="5"/>
      <c r="B5" s="42" t="s">
        <v>61</v>
      </c>
      <c r="C5" s="42"/>
      <c r="D5" s="42"/>
      <c r="E5" s="42"/>
      <c r="F5" s="42"/>
      <c r="G5" s="42"/>
      <c r="H5" s="42"/>
      <c r="I5" s="42"/>
      <c r="J5" s="42"/>
      <c r="K5" s="42"/>
      <c r="L5" s="42"/>
      <c r="M5" s="42"/>
    </row>
    <row r="6" spans="1:14" ht="22.5" customHeight="1" x14ac:dyDescent="0.2">
      <c r="A6" s="5"/>
      <c r="B6" s="24" t="s">
        <v>5</v>
      </c>
      <c r="C6" s="25"/>
      <c r="D6" s="25"/>
      <c r="E6" s="25"/>
      <c r="F6" s="25"/>
      <c r="G6" s="25"/>
      <c r="H6" s="25"/>
      <c r="I6" s="25"/>
      <c r="J6" s="25"/>
      <c r="K6" s="25"/>
      <c r="L6" s="25"/>
      <c r="M6" s="26"/>
    </row>
    <row r="7" spans="1:14" ht="22.5" customHeight="1" x14ac:dyDescent="0.2">
      <c r="A7" s="5"/>
      <c r="B7" s="24" t="s">
        <v>21</v>
      </c>
      <c r="C7" s="25"/>
      <c r="D7" s="25"/>
      <c r="E7" s="25"/>
      <c r="F7" s="25"/>
      <c r="G7" s="25"/>
      <c r="H7" s="25"/>
      <c r="I7" s="25"/>
      <c r="J7" s="25"/>
      <c r="K7" s="25"/>
      <c r="L7" s="25"/>
      <c r="M7" s="26"/>
    </row>
    <row r="8" spans="1:14" ht="33.6" customHeight="1" x14ac:dyDescent="0.2">
      <c r="A8" s="5"/>
      <c r="B8" s="24" t="s">
        <v>22</v>
      </c>
      <c r="C8" s="25"/>
      <c r="D8" s="25"/>
      <c r="E8" s="25"/>
      <c r="F8" s="25"/>
      <c r="G8" s="25"/>
      <c r="H8" s="25"/>
      <c r="I8" s="25"/>
      <c r="J8" s="25"/>
      <c r="K8" s="25"/>
      <c r="L8" s="25"/>
      <c r="M8" s="26"/>
    </row>
    <row r="9" spans="1:14" ht="33.6" customHeight="1" x14ac:dyDescent="0.2">
      <c r="A9" s="5"/>
      <c r="B9" s="24" t="s">
        <v>9</v>
      </c>
      <c r="C9" s="25"/>
      <c r="D9" s="25"/>
      <c r="E9" s="25"/>
      <c r="F9" s="25"/>
      <c r="G9" s="25"/>
      <c r="H9" s="25"/>
      <c r="I9" s="25"/>
      <c r="J9" s="25"/>
      <c r="K9" s="25"/>
      <c r="L9" s="25"/>
      <c r="M9" s="26"/>
    </row>
    <row r="10" spans="1:14" ht="51.75" customHeight="1" x14ac:dyDescent="0.2">
      <c r="A10" s="5"/>
      <c r="B10" s="43" t="s">
        <v>0</v>
      </c>
      <c r="C10" s="44"/>
      <c r="D10" s="44"/>
      <c r="E10" s="44"/>
      <c r="F10" s="44"/>
      <c r="G10" s="45"/>
      <c r="H10" s="7"/>
      <c r="I10" s="17" t="s">
        <v>1</v>
      </c>
      <c r="J10" s="46" t="s">
        <v>2</v>
      </c>
      <c r="K10" s="46"/>
      <c r="L10" s="46"/>
      <c r="M10" s="52" t="s">
        <v>48</v>
      </c>
    </row>
    <row r="11" spans="1:14" ht="50.45" customHeight="1" x14ac:dyDescent="0.2">
      <c r="A11" s="5"/>
      <c r="B11" s="33" t="s">
        <v>27</v>
      </c>
      <c r="C11" s="33"/>
      <c r="D11" s="33"/>
      <c r="E11" s="33"/>
      <c r="F11" s="33"/>
      <c r="G11" s="33"/>
      <c r="H11" s="8" t="b">
        <f>SUM(H12:H15)=I11</f>
        <v>1</v>
      </c>
      <c r="I11" s="6">
        <v>25</v>
      </c>
      <c r="J11" s="11" t="s">
        <v>45</v>
      </c>
      <c r="K11" s="11" t="s">
        <v>46</v>
      </c>
      <c r="L11" s="11" t="s">
        <v>47</v>
      </c>
      <c r="M11" s="53"/>
    </row>
    <row r="12" spans="1:14" ht="46.35" customHeight="1" x14ac:dyDescent="0.2">
      <c r="A12" s="5"/>
      <c r="B12" s="54" t="s">
        <v>23</v>
      </c>
      <c r="C12" s="54"/>
      <c r="D12" s="54"/>
      <c r="E12" s="54"/>
      <c r="F12" s="54"/>
      <c r="G12" s="54"/>
      <c r="H12" s="15">
        <f>$I$11/4</f>
        <v>6.25</v>
      </c>
      <c r="I12" s="3">
        <f>IF(COUNTA(J12:L12)&gt;1,"Marca Doble",IF(J12="X",2/2*H12,IF(K12="X",1/2*H12,IF(L12="X",0/4*H12,))))</f>
        <v>0</v>
      </c>
      <c r="J12" s="4"/>
      <c r="K12" s="4"/>
      <c r="L12" s="4"/>
      <c r="M12" s="9"/>
      <c r="N12" s="2"/>
    </row>
    <row r="13" spans="1:14" ht="39" customHeight="1" x14ac:dyDescent="0.2">
      <c r="A13" s="5"/>
      <c r="B13" s="54" t="s">
        <v>49</v>
      </c>
      <c r="C13" s="54"/>
      <c r="D13" s="54"/>
      <c r="E13" s="54"/>
      <c r="F13" s="54"/>
      <c r="G13" s="54"/>
      <c r="H13" s="15">
        <f t="shared" ref="H13:H15" si="0">$I$11/4</f>
        <v>6.25</v>
      </c>
      <c r="I13" s="3">
        <f>IF(COUNTA(J13:L13)&gt;1,"Marca Doble",IF(J13="X",2/2*H13,IF(K13="X",1/2*H13,IF(L13="X",0/4*H13,))))</f>
        <v>0</v>
      </c>
      <c r="J13" s="4"/>
      <c r="K13" s="4"/>
      <c r="L13" s="4"/>
      <c r="M13" s="9"/>
      <c r="N13" s="2"/>
    </row>
    <row r="14" spans="1:14" ht="39" customHeight="1" x14ac:dyDescent="0.2">
      <c r="A14" s="5"/>
      <c r="B14" s="54" t="s">
        <v>24</v>
      </c>
      <c r="C14" s="54"/>
      <c r="D14" s="54"/>
      <c r="E14" s="54"/>
      <c r="F14" s="54"/>
      <c r="G14" s="54"/>
      <c r="H14" s="15">
        <f t="shared" si="0"/>
        <v>6.25</v>
      </c>
      <c r="I14" s="3">
        <f t="shared" ref="I14:I15" si="1">IF(COUNTA(J14:L14)&gt;1,"Marca Doble",IF(J14="X",2/2*H14,IF(K14="X",1/2*H14,IF(L14="X",0/4*H14,))))</f>
        <v>0</v>
      </c>
      <c r="J14" s="4"/>
      <c r="K14" s="4"/>
      <c r="L14" s="4"/>
      <c r="M14" s="9"/>
      <c r="N14" s="2"/>
    </row>
    <row r="15" spans="1:14" ht="60" customHeight="1" x14ac:dyDescent="0.2">
      <c r="A15" s="5"/>
      <c r="B15" s="54" t="s">
        <v>25</v>
      </c>
      <c r="C15" s="54"/>
      <c r="D15" s="54"/>
      <c r="E15" s="54"/>
      <c r="F15" s="54"/>
      <c r="G15" s="54"/>
      <c r="H15" s="15">
        <f t="shared" si="0"/>
        <v>6.25</v>
      </c>
      <c r="I15" s="3">
        <f t="shared" si="1"/>
        <v>0</v>
      </c>
      <c r="J15" s="4"/>
      <c r="K15" s="4"/>
      <c r="L15" s="4"/>
      <c r="M15" s="9"/>
      <c r="N15" s="2"/>
    </row>
    <row r="16" spans="1:14" ht="57.95" customHeight="1" x14ac:dyDescent="0.2">
      <c r="A16" s="5"/>
      <c r="B16" s="33" t="s">
        <v>26</v>
      </c>
      <c r="C16" s="33"/>
      <c r="D16" s="33"/>
      <c r="E16" s="33"/>
      <c r="F16" s="33"/>
      <c r="G16" s="33"/>
      <c r="H16" s="18" t="b">
        <f>SUM(H17:H21)=I16</f>
        <v>1</v>
      </c>
      <c r="I16" s="6">
        <v>15</v>
      </c>
      <c r="J16" s="12" t="s">
        <v>45</v>
      </c>
      <c r="K16" s="12" t="s">
        <v>46</v>
      </c>
      <c r="L16" s="12" t="s">
        <v>47</v>
      </c>
      <c r="M16" s="13"/>
    </row>
    <row r="17" spans="1:14" ht="39" customHeight="1" x14ac:dyDescent="0.2">
      <c r="A17" s="5"/>
      <c r="B17" s="21" t="s">
        <v>28</v>
      </c>
      <c r="C17" s="22"/>
      <c r="D17" s="22"/>
      <c r="E17" s="22"/>
      <c r="F17" s="22"/>
      <c r="G17" s="23"/>
      <c r="H17" s="15">
        <f>$I$16/5</f>
        <v>3</v>
      </c>
      <c r="I17" s="3">
        <f t="shared" ref="I17:I21" si="2">IF(COUNTA(J17:L17)&gt;1,"Marca Doble",IF(J17="X",2/2*H17,IF(K17="X",1/2*H17,IF(L17="X",0/4*H17,))))</f>
        <v>0</v>
      </c>
      <c r="J17" s="4"/>
      <c r="K17" s="4"/>
      <c r="L17" s="4"/>
      <c r="M17" s="9"/>
      <c r="N17" s="2"/>
    </row>
    <row r="18" spans="1:14" ht="39" customHeight="1" x14ac:dyDescent="0.2">
      <c r="A18" s="5"/>
      <c r="B18" s="21" t="s">
        <v>29</v>
      </c>
      <c r="C18" s="22"/>
      <c r="D18" s="22"/>
      <c r="E18" s="22"/>
      <c r="F18" s="22"/>
      <c r="G18" s="23"/>
      <c r="H18" s="15">
        <f t="shared" ref="H18:H21" si="3">$I$16/5</f>
        <v>3</v>
      </c>
      <c r="I18" s="3">
        <f t="shared" si="2"/>
        <v>0</v>
      </c>
      <c r="J18" s="4"/>
      <c r="K18" s="4"/>
      <c r="L18" s="4"/>
      <c r="M18" s="9"/>
      <c r="N18" s="2"/>
    </row>
    <row r="19" spans="1:14" ht="39" customHeight="1" x14ac:dyDescent="0.2">
      <c r="A19" s="5"/>
      <c r="B19" s="21" t="s">
        <v>30</v>
      </c>
      <c r="C19" s="22"/>
      <c r="D19" s="22"/>
      <c r="E19" s="22"/>
      <c r="F19" s="22"/>
      <c r="G19" s="23"/>
      <c r="H19" s="15">
        <f t="shared" si="3"/>
        <v>3</v>
      </c>
      <c r="I19" s="3">
        <f t="shared" si="2"/>
        <v>0</v>
      </c>
      <c r="J19" s="4"/>
      <c r="K19" s="4"/>
      <c r="L19" s="4"/>
      <c r="M19" s="9"/>
      <c r="N19" s="2"/>
    </row>
    <row r="20" spans="1:14" ht="39" customHeight="1" x14ac:dyDescent="0.2">
      <c r="A20" s="5"/>
      <c r="B20" s="21" t="s">
        <v>12</v>
      </c>
      <c r="C20" s="22"/>
      <c r="D20" s="22"/>
      <c r="E20" s="22"/>
      <c r="F20" s="22"/>
      <c r="G20" s="23"/>
      <c r="H20" s="15">
        <f t="shared" si="3"/>
        <v>3</v>
      </c>
      <c r="I20" s="3">
        <f t="shared" si="2"/>
        <v>0</v>
      </c>
      <c r="J20" s="4"/>
      <c r="K20" s="4"/>
      <c r="L20" s="4"/>
      <c r="M20" s="9"/>
      <c r="N20" s="2"/>
    </row>
    <row r="21" spans="1:14" ht="50.45" customHeight="1" x14ac:dyDescent="0.2">
      <c r="A21" s="5"/>
      <c r="B21" s="21" t="s">
        <v>31</v>
      </c>
      <c r="C21" s="22"/>
      <c r="D21" s="22"/>
      <c r="E21" s="22"/>
      <c r="F21" s="22"/>
      <c r="G21" s="23"/>
      <c r="H21" s="15">
        <f t="shared" si="3"/>
        <v>3</v>
      </c>
      <c r="I21" s="3">
        <f t="shared" si="2"/>
        <v>0</v>
      </c>
      <c r="J21" s="4"/>
      <c r="K21" s="4"/>
      <c r="L21" s="4"/>
      <c r="M21" s="9"/>
      <c r="N21" s="2"/>
    </row>
    <row r="22" spans="1:14" ht="48.95" customHeight="1" x14ac:dyDescent="0.2">
      <c r="A22" s="5"/>
      <c r="B22" s="33" t="s">
        <v>32</v>
      </c>
      <c r="C22" s="33"/>
      <c r="D22" s="33"/>
      <c r="E22" s="33"/>
      <c r="F22" s="33"/>
      <c r="G22" s="33"/>
      <c r="H22" s="18" t="b">
        <f>SUM(H27:H28)=I22</f>
        <v>0</v>
      </c>
      <c r="I22" s="6">
        <v>25</v>
      </c>
      <c r="J22" s="11" t="s">
        <v>6</v>
      </c>
      <c r="K22" s="11" t="s">
        <v>7</v>
      </c>
      <c r="L22" s="11" t="s">
        <v>8</v>
      </c>
      <c r="M22" s="13"/>
    </row>
    <row r="23" spans="1:14" ht="41.45" customHeight="1" x14ac:dyDescent="0.2">
      <c r="A23" s="5"/>
      <c r="B23" s="20" t="s">
        <v>33</v>
      </c>
      <c r="C23" s="20"/>
      <c r="D23" s="20"/>
      <c r="E23" s="20"/>
      <c r="F23" s="20"/>
      <c r="G23" s="20"/>
      <c r="H23" s="19">
        <f>$I$22/6</f>
        <v>4.166666666666667</v>
      </c>
      <c r="I23" s="3">
        <f t="shared" ref="I23:I28" si="4">IF(COUNTA(J23:L23)&gt;1,"Marca Doble",IF(J23="X",2/2*H23,IF(K23="X",1/2*H23,IF(L23="X",0/4*H23,))))</f>
        <v>0</v>
      </c>
      <c r="J23" s="4"/>
      <c r="K23" s="4"/>
      <c r="L23" s="4"/>
      <c r="M23" s="9"/>
    </row>
    <row r="24" spans="1:14" ht="39.950000000000003" customHeight="1" x14ac:dyDescent="0.2">
      <c r="A24" s="5"/>
      <c r="B24" s="20" t="s">
        <v>13</v>
      </c>
      <c r="C24" s="20"/>
      <c r="D24" s="20"/>
      <c r="E24" s="20"/>
      <c r="F24" s="20"/>
      <c r="G24" s="20"/>
      <c r="H24" s="19">
        <f t="shared" ref="H24:H28" si="5">$I$22/6</f>
        <v>4.166666666666667</v>
      </c>
      <c r="I24" s="3">
        <f t="shared" si="4"/>
        <v>0</v>
      </c>
      <c r="J24" s="4"/>
      <c r="K24" s="4"/>
      <c r="L24" s="4"/>
      <c r="M24" s="9"/>
    </row>
    <row r="25" spans="1:14" ht="48.95" customHeight="1" x14ac:dyDescent="0.2">
      <c r="A25" s="5"/>
      <c r="B25" s="20" t="s">
        <v>11</v>
      </c>
      <c r="C25" s="20"/>
      <c r="D25" s="20"/>
      <c r="E25" s="20"/>
      <c r="F25" s="20"/>
      <c r="G25" s="20"/>
      <c r="H25" s="19">
        <f t="shared" si="5"/>
        <v>4.166666666666667</v>
      </c>
      <c r="I25" s="3">
        <f t="shared" si="4"/>
        <v>0</v>
      </c>
      <c r="J25" s="4"/>
      <c r="K25" s="4"/>
      <c r="L25" s="4"/>
      <c r="M25" s="9"/>
    </row>
    <row r="26" spans="1:14" ht="41.45" customHeight="1" x14ac:dyDescent="0.2">
      <c r="A26" s="5"/>
      <c r="B26" s="37" t="s">
        <v>34</v>
      </c>
      <c r="C26" s="38"/>
      <c r="D26" s="38"/>
      <c r="E26" s="38"/>
      <c r="F26" s="38"/>
      <c r="G26" s="39"/>
      <c r="H26" s="19">
        <f t="shared" si="5"/>
        <v>4.166666666666667</v>
      </c>
      <c r="I26" s="3">
        <f t="shared" si="4"/>
        <v>0</v>
      </c>
      <c r="J26" s="4"/>
      <c r="K26" s="4"/>
      <c r="L26" s="4"/>
      <c r="M26" s="9"/>
    </row>
    <row r="27" spans="1:14" ht="58.35" customHeight="1" x14ac:dyDescent="0.2">
      <c r="A27" s="5"/>
      <c r="B27" s="20" t="s">
        <v>35</v>
      </c>
      <c r="C27" s="20"/>
      <c r="D27" s="20"/>
      <c r="E27" s="20"/>
      <c r="F27" s="20"/>
      <c r="G27" s="20"/>
      <c r="H27" s="19">
        <f t="shared" si="5"/>
        <v>4.166666666666667</v>
      </c>
      <c r="I27" s="3">
        <f t="shared" si="4"/>
        <v>0</v>
      </c>
      <c r="J27" s="4"/>
      <c r="K27" s="4"/>
      <c r="L27" s="4"/>
      <c r="M27" s="9"/>
      <c r="N27" s="2"/>
    </row>
    <row r="28" spans="1:14" ht="39" customHeight="1" x14ac:dyDescent="0.2">
      <c r="A28" s="5"/>
      <c r="B28" s="20" t="s">
        <v>14</v>
      </c>
      <c r="C28" s="20"/>
      <c r="D28" s="20"/>
      <c r="E28" s="20"/>
      <c r="F28" s="20"/>
      <c r="G28" s="20"/>
      <c r="H28" s="19">
        <f t="shared" si="5"/>
        <v>4.166666666666667</v>
      </c>
      <c r="I28" s="3">
        <f t="shared" si="4"/>
        <v>0</v>
      </c>
      <c r="J28" s="4"/>
      <c r="K28" s="4"/>
      <c r="L28" s="4"/>
      <c r="M28" s="9"/>
      <c r="N28" s="2"/>
    </row>
    <row r="29" spans="1:14" ht="49.7" customHeight="1" x14ac:dyDescent="0.2">
      <c r="A29" s="5"/>
      <c r="B29" s="34" t="s">
        <v>59</v>
      </c>
      <c r="C29" s="35"/>
      <c r="D29" s="35"/>
      <c r="E29" s="35"/>
      <c r="F29" s="35"/>
      <c r="G29" s="36"/>
      <c r="H29" s="18" t="b">
        <f>SUM(H30:H35)=I29</f>
        <v>1</v>
      </c>
      <c r="I29" s="6">
        <v>20</v>
      </c>
      <c r="J29" s="11" t="s">
        <v>45</v>
      </c>
      <c r="K29" s="11" t="s">
        <v>46</v>
      </c>
      <c r="L29" s="11" t="s">
        <v>47</v>
      </c>
      <c r="M29" s="13"/>
    </row>
    <row r="30" spans="1:14" ht="39" customHeight="1" x14ac:dyDescent="0.2">
      <c r="A30" s="5"/>
      <c r="B30" s="31" t="s">
        <v>36</v>
      </c>
      <c r="C30" s="31"/>
      <c r="D30" s="31"/>
      <c r="E30" s="31"/>
      <c r="F30" s="31"/>
      <c r="G30" s="31"/>
      <c r="H30" s="15">
        <f>$I$29/6</f>
        <v>3.3333333333333335</v>
      </c>
      <c r="I30" s="3">
        <f t="shared" ref="I30:I35" si="6">IF(COUNTA(J30:L30)&gt;1,"Marca Doble",IF(J30="X",2/2*H30,IF(K30="X",1/2*H30,IF(L30="X",0/4*H30,))))</f>
        <v>0</v>
      </c>
      <c r="J30" s="4"/>
      <c r="K30" s="4"/>
      <c r="L30" s="4"/>
      <c r="M30" s="9"/>
      <c r="N30" s="2"/>
    </row>
    <row r="31" spans="1:14" ht="39" customHeight="1" x14ac:dyDescent="0.2">
      <c r="A31" s="5"/>
      <c r="B31" s="31" t="s">
        <v>37</v>
      </c>
      <c r="C31" s="31"/>
      <c r="D31" s="31"/>
      <c r="E31" s="31"/>
      <c r="F31" s="31"/>
      <c r="G31" s="31"/>
      <c r="H31" s="15">
        <f t="shared" ref="H31:H35" si="7">$I$29/6</f>
        <v>3.3333333333333335</v>
      </c>
      <c r="I31" s="3">
        <f t="shared" si="6"/>
        <v>0</v>
      </c>
      <c r="J31" s="4"/>
      <c r="K31" s="4"/>
      <c r="L31" s="4"/>
      <c r="M31" s="9"/>
      <c r="N31" s="2"/>
    </row>
    <row r="32" spans="1:14" ht="48" customHeight="1" x14ac:dyDescent="0.2">
      <c r="A32" s="5"/>
      <c r="B32" s="31" t="s">
        <v>38</v>
      </c>
      <c r="C32" s="31"/>
      <c r="D32" s="31"/>
      <c r="E32" s="31"/>
      <c r="F32" s="31"/>
      <c r="G32" s="31"/>
      <c r="H32" s="15">
        <f t="shared" si="7"/>
        <v>3.3333333333333335</v>
      </c>
      <c r="I32" s="3">
        <f t="shared" si="6"/>
        <v>0</v>
      </c>
      <c r="J32" s="4"/>
      <c r="K32" s="4"/>
      <c r="L32" s="4"/>
      <c r="M32" s="9"/>
      <c r="N32" s="2"/>
    </row>
    <row r="33" spans="1:14" ht="47.25" customHeight="1" x14ac:dyDescent="0.2">
      <c r="A33" s="5"/>
      <c r="B33" s="32" t="s">
        <v>57</v>
      </c>
      <c r="C33" s="32"/>
      <c r="D33" s="32"/>
      <c r="E33" s="32"/>
      <c r="F33" s="32"/>
      <c r="G33" s="32"/>
      <c r="H33" s="15">
        <f t="shared" si="7"/>
        <v>3.3333333333333335</v>
      </c>
      <c r="I33" s="3">
        <f t="shared" si="6"/>
        <v>0</v>
      </c>
      <c r="J33" s="4"/>
      <c r="K33" s="4"/>
      <c r="L33" s="4"/>
      <c r="M33" s="9"/>
      <c r="N33" s="2"/>
    </row>
    <row r="34" spans="1:14" ht="39" customHeight="1" x14ac:dyDescent="0.2">
      <c r="A34" s="5"/>
      <c r="B34" s="31" t="s">
        <v>39</v>
      </c>
      <c r="C34" s="31"/>
      <c r="D34" s="31"/>
      <c r="E34" s="31"/>
      <c r="F34" s="31"/>
      <c r="G34" s="31"/>
      <c r="H34" s="15">
        <f t="shared" si="7"/>
        <v>3.3333333333333335</v>
      </c>
      <c r="I34" s="3">
        <f t="shared" si="6"/>
        <v>0</v>
      </c>
      <c r="J34" s="4"/>
      <c r="K34" s="4"/>
      <c r="L34" s="4"/>
      <c r="M34" s="9"/>
      <c r="N34" s="2"/>
    </row>
    <row r="35" spans="1:14" ht="39" customHeight="1" x14ac:dyDescent="0.2">
      <c r="A35" s="5"/>
      <c r="B35" s="31" t="s">
        <v>40</v>
      </c>
      <c r="C35" s="31"/>
      <c r="D35" s="31"/>
      <c r="E35" s="31"/>
      <c r="F35" s="31"/>
      <c r="G35" s="31"/>
      <c r="H35" s="15">
        <f t="shared" si="7"/>
        <v>3.3333333333333335</v>
      </c>
      <c r="I35" s="3">
        <f t="shared" si="6"/>
        <v>0</v>
      </c>
      <c r="J35" s="4"/>
      <c r="K35" s="4"/>
      <c r="L35" s="4"/>
      <c r="M35" s="9"/>
      <c r="N35" s="2"/>
    </row>
    <row r="36" spans="1:14" ht="39.950000000000003" customHeight="1" x14ac:dyDescent="0.2">
      <c r="A36" s="5"/>
      <c r="B36" s="28" t="s">
        <v>58</v>
      </c>
      <c r="C36" s="29"/>
      <c r="D36" s="29"/>
      <c r="E36" s="29"/>
      <c r="F36" s="29"/>
      <c r="G36" s="30"/>
      <c r="H36" s="18" t="b">
        <f>SUM(H38:H40)=I36</f>
        <v>0</v>
      </c>
      <c r="I36" s="6">
        <v>15</v>
      </c>
      <c r="J36" s="11" t="s">
        <v>45</v>
      </c>
      <c r="K36" s="11" t="s">
        <v>46</v>
      </c>
      <c r="L36" s="11" t="s">
        <v>47</v>
      </c>
      <c r="M36" s="13"/>
    </row>
    <row r="37" spans="1:14" ht="51" customHeight="1" x14ac:dyDescent="0.2">
      <c r="A37" s="5"/>
      <c r="B37" s="27" t="s">
        <v>41</v>
      </c>
      <c r="C37" s="27"/>
      <c r="D37" s="27"/>
      <c r="E37" s="27"/>
      <c r="F37" s="27"/>
      <c r="G37" s="27"/>
      <c r="H37" s="15">
        <f>$I$36/4</f>
        <v>3.75</v>
      </c>
      <c r="I37" s="3">
        <f t="shared" ref="I37:I40" si="8">IF(COUNTA(J37:L37)&gt;1,"Marca Doble",IF(J37="X",2/2*H37,IF(K37="X",1/2*H37,IF(L37="X",0/4*H37,))))</f>
        <v>0</v>
      </c>
      <c r="J37" s="4"/>
      <c r="K37" s="4"/>
      <c r="L37" s="4"/>
      <c r="M37" s="9"/>
    </row>
    <row r="38" spans="1:14" ht="29.45" customHeight="1" x14ac:dyDescent="0.2">
      <c r="A38" s="5"/>
      <c r="B38" s="27" t="s">
        <v>42</v>
      </c>
      <c r="C38" s="27"/>
      <c r="D38" s="27"/>
      <c r="E38" s="27"/>
      <c r="F38" s="27"/>
      <c r="G38" s="27"/>
      <c r="H38" s="15">
        <f>$I$36/4</f>
        <v>3.75</v>
      </c>
      <c r="I38" s="3">
        <f t="shared" si="8"/>
        <v>0</v>
      </c>
      <c r="J38" s="4"/>
      <c r="K38" s="4"/>
      <c r="L38" s="4"/>
      <c r="M38" s="9"/>
      <c r="N38" s="2"/>
    </row>
    <row r="39" spans="1:14" ht="37.700000000000003" customHeight="1" x14ac:dyDescent="0.2">
      <c r="A39" s="5"/>
      <c r="B39" s="27" t="s">
        <v>43</v>
      </c>
      <c r="C39" s="27"/>
      <c r="D39" s="27"/>
      <c r="E39" s="27"/>
      <c r="F39" s="27"/>
      <c r="G39" s="27"/>
      <c r="H39" s="15">
        <f t="shared" ref="H39:H40" si="9">$I$36/4</f>
        <v>3.75</v>
      </c>
      <c r="I39" s="3">
        <f t="shared" si="8"/>
        <v>0</v>
      </c>
      <c r="J39" s="4"/>
      <c r="K39" s="4"/>
      <c r="L39" s="4"/>
      <c r="M39" s="9"/>
      <c r="N39" s="2"/>
    </row>
    <row r="40" spans="1:14" ht="33" customHeight="1" x14ac:dyDescent="0.2">
      <c r="A40" s="5"/>
      <c r="B40" s="57" t="s">
        <v>44</v>
      </c>
      <c r="C40" s="58"/>
      <c r="D40" s="58"/>
      <c r="E40" s="58"/>
      <c r="F40" s="58"/>
      <c r="G40" s="59"/>
      <c r="H40" s="15">
        <f t="shared" si="9"/>
        <v>3.75</v>
      </c>
      <c r="I40" s="3">
        <f t="shared" si="8"/>
        <v>0</v>
      </c>
      <c r="J40" s="4"/>
      <c r="K40" s="4"/>
      <c r="L40" s="4"/>
      <c r="M40" s="9"/>
      <c r="N40" s="2"/>
    </row>
    <row r="41" spans="1:14" ht="31.5" customHeight="1" x14ac:dyDescent="0.2">
      <c r="A41" s="5"/>
      <c r="B41" s="55" t="s">
        <v>3</v>
      </c>
      <c r="C41" s="56"/>
      <c r="D41" s="56"/>
      <c r="E41" s="56"/>
      <c r="F41" s="56"/>
      <c r="G41" s="56"/>
      <c r="H41" s="16">
        <f>SUM(H11:H40)</f>
        <v>99.999999999999957</v>
      </c>
      <c r="I41" s="10">
        <f>SUM(I11:I40)-100</f>
        <v>0</v>
      </c>
      <c r="J41" s="50"/>
      <c r="K41" s="50"/>
      <c r="L41" s="50"/>
      <c r="M41" s="51"/>
    </row>
    <row r="42" spans="1:14" x14ac:dyDescent="0.2">
      <c r="A42" s="5"/>
      <c r="B42" s="5"/>
      <c r="C42" s="5"/>
      <c r="D42" s="5"/>
      <c r="E42" s="5"/>
      <c r="F42" s="5"/>
      <c r="G42" s="5"/>
      <c r="H42" s="5"/>
      <c r="I42" s="5"/>
      <c r="J42" s="5"/>
      <c r="K42" s="5"/>
      <c r="L42" s="5"/>
      <c r="M42" s="5"/>
    </row>
  </sheetData>
  <sheetProtection algorithmName="SHA-512" hashValue="FaGF45iZvHfmQIp5vXOrxgjPZ/W0JBRJ6cvYoMk1BmcC+8iIzZ4UwiTinUiXqFtTqe+wsryIyGXt3I3Dx/2fvA==" saltValue="s+qRnRlACsyFl/4QSghdyg==" spinCount="100000" sheet="1" objects="1" scenarios="1"/>
  <protectedRanges>
    <protectedRange sqref="B6:M9 J17:M21 J38:M40 J27:M28 J30:M35 J12:M15" name="Range1"/>
  </protectedRanges>
  <mergeCells count="43">
    <mergeCell ref="J41:M41"/>
    <mergeCell ref="M10:M11"/>
    <mergeCell ref="B12:G12"/>
    <mergeCell ref="B13:G13"/>
    <mergeCell ref="B14:G14"/>
    <mergeCell ref="B15:G15"/>
    <mergeCell ref="B22:G22"/>
    <mergeCell ref="B18:G18"/>
    <mergeCell ref="B19:G19"/>
    <mergeCell ref="B20:G20"/>
    <mergeCell ref="B21:G21"/>
    <mergeCell ref="B16:G16"/>
    <mergeCell ref="B41:G41"/>
    <mergeCell ref="B40:G40"/>
    <mergeCell ref="B38:G38"/>
    <mergeCell ref="B39:G39"/>
    <mergeCell ref="B2:M2"/>
    <mergeCell ref="B4:M4"/>
    <mergeCell ref="B5:M5"/>
    <mergeCell ref="B10:G10"/>
    <mergeCell ref="J10:L10"/>
    <mergeCell ref="B8:M8"/>
    <mergeCell ref="B9:M9"/>
    <mergeCell ref="B3:M3"/>
    <mergeCell ref="B6:M6"/>
    <mergeCell ref="B7:M7"/>
    <mergeCell ref="B37:G37"/>
    <mergeCell ref="B36:G36"/>
    <mergeCell ref="B35:G35"/>
    <mergeCell ref="B33:G33"/>
    <mergeCell ref="B34:G34"/>
    <mergeCell ref="B32:G32"/>
    <mergeCell ref="B31:G31"/>
    <mergeCell ref="B30:G30"/>
    <mergeCell ref="B28:G28"/>
    <mergeCell ref="B11:G11"/>
    <mergeCell ref="B29:G29"/>
    <mergeCell ref="B26:G26"/>
    <mergeCell ref="B24:G24"/>
    <mergeCell ref="B23:G23"/>
    <mergeCell ref="B17:G17"/>
    <mergeCell ref="B27:G27"/>
    <mergeCell ref="B25:G25"/>
  </mergeCells>
  <phoneticPr fontId="22" type="noConversion"/>
  <conditionalFormatting sqref="J12:J15 J17:J21 J27:J28 J30:J35 J38:J40">
    <cfRule type="containsText" dxfId="15" priority="15" operator="containsText" text="x">
      <formula>NOT(ISERROR(SEARCH("x",J12)))</formula>
    </cfRule>
  </conditionalFormatting>
  <conditionalFormatting sqref="K12:K15 K17:K21 K27:K28 K30:K35 K38:K40">
    <cfRule type="containsText" dxfId="14" priority="14" operator="containsText" text="x">
      <formula>NOT(ISERROR(SEARCH("x",K12)))</formula>
    </cfRule>
  </conditionalFormatting>
  <conditionalFormatting sqref="L12:L15 L17:L21 L27:L28 L30:L35 L38:L40">
    <cfRule type="containsText" dxfId="13" priority="13" operator="containsText" text="x">
      <formula>NOT(ISERROR(SEARCH("x",L12)))</formula>
    </cfRule>
  </conditionalFormatting>
  <conditionalFormatting sqref="J25:J26">
    <cfRule type="containsText" dxfId="12" priority="12" operator="containsText" text="x">
      <formula>NOT(ISERROR(SEARCH("x",J25)))</formula>
    </cfRule>
  </conditionalFormatting>
  <conditionalFormatting sqref="K25:K26">
    <cfRule type="containsText" dxfId="11" priority="11" operator="containsText" text="x">
      <formula>NOT(ISERROR(SEARCH("x",K25)))</formula>
    </cfRule>
  </conditionalFormatting>
  <conditionalFormatting sqref="L25:L26">
    <cfRule type="containsText" dxfId="10" priority="10" operator="containsText" text="x">
      <formula>NOT(ISERROR(SEARCH("x",L25)))</formula>
    </cfRule>
  </conditionalFormatting>
  <conditionalFormatting sqref="J37">
    <cfRule type="containsText" dxfId="9" priority="9" operator="containsText" text="x">
      <formula>NOT(ISERROR(SEARCH("x",J37)))</formula>
    </cfRule>
  </conditionalFormatting>
  <conditionalFormatting sqref="K37">
    <cfRule type="containsText" dxfId="8" priority="8" operator="containsText" text="x">
      <formula>NOT(ISERROR(SEARCH("x",K37)))</formula>
    </cfRule>
  </conditionalFormatting>
  <conditionalFormatting sqref="L37">
    <cfRule type="containsText" dxfId="7" priority="7" operator="containsText" text="x">
      <formula>NOT(ISERROR(SEARCH("x",L37)))</formula>
    </cfRule>
  </conditionalFormatting>
  <conditionalFormatting sqref="J23:J24">
    <cfRule type="containsText" dxfId="6" priority="6" operator="containsText" text="x">
      <formula>NOT(ISERROR(SEARCH("x",J23)))</formula>
    </cfRule>
  </conditionalFormatting>
  <conditionalFormatting sqref="L23">
    <cfRule type="containsText" dxfId="5" priority="3" operator="containsText" text="x">
      <formula>NOT(ISERROR(SEARCH("x",L23)))</formula>
    </cfRule>
  </conditionalFormatting>
  <conditionalFormatting sqref="K23:K24">
    <cfRule type="containsText" dxfId="4" priority="2" operator="containsText" text="x">
      <formula>NOT(ISERROR(SEARCH("x",K23)))</formula>
    </cfRule>
  </conditionalFormatting>
  <conditionalFormatting sqref="L24">
    <cfRule type="containsText" dxfId="3" priority="1" operator="containsText" text="x">
      <formula>NOT(ISERROR(SEARCH("x",L24)))</formula>
    </cfRule>
  </conditionalFormatting>
  <pageMargins left="0.74803149606299213" right="0.74803149606299213" top="1.3775590551181101" bottom="1.3775590551181101" header="0.98385826771653495" footer="0.98385826771653495"/>
  <pageSetup fitToWidth="0"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Caracter inválido" error="Por favor marque solamente con la letra x.">
          <x14:formula1>
            <xm:f>Sheet1!$A$1</xm:f>
          </x14:formula1>
          <xm:sqref>J12:L15 J17:L21 J27:L28 J30:L35 J38:L40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showGridLines="0" topLeftCell="A10" zoomScale="90" zoomScaleNormal="90" workbookViewId="0">
      <selection activeCell="B15" sqref="B15:G15"/>
    </sheetView>
  </sheetViews>
  <sheetFormatPr baseColWidth="10" defaultColWidth="11.5546875" defaultRowHeight="12.75" x14ac:dyDescent="0.2"/>
  <cols>
    <col min="1" max="1" width="1.6640625" style="1" customWidth="1"/>
    <col min="2" max="6" width="11.88671875" style="1" customWidth="1"/>
    <col min="7" max="7" width="7" style="1" customWidth="1"/>
    <col min="8" max="8" width="10" style="1" hidden="1" customWidth="1"/>
    <col min="9" max="9" width="10" style="1" customWidth="1"/>
    <col min="10" max="10" width="14.109375" style="1" customWidth="1"/>
    <col min="11" max="11" width="11.6640625" style="1" customWidth="1"/>
    <col min="12" max="12" width="10.33203125" style="1" customWidth="1"/>
    <col min="13" max="13" width="36.44140625" style="1" customWidth="1"/>
    <col min="14" max="63" width="11.88671875" style="1" customWidth="1"/>
    <col min="64" max="64" width="11.5546875" style="1" customWidth="1"/>
    <col min="65" max="16384" width="11.5546875" style="1"/>
  </cols>
  <sheetData>
    <row r="2" spans="1:14" ht="45.75" customHeight="1" x14ac:dyDescent="0.2">
      <c r="B2" s="40" t="s">
        <v>19</v>
      </c>
      <c r="C2" s="40"/>
      <c r="D2" s="40"/>
      <c r="E2" s="40"/>
      <c r="F2" s="40"/>
      <c r="G2" s="40"/>
      <c r="H2" s="40"/>
      <c r="I2" s="40"/>
      <c r="J2" s="40"/>
      <c r="K2" s="40"/>
      <c r="L2" s="40"/>
      <c r="M2" s="40"/>
    </row>
    <row r="3" spans="1:14" ht="21" customHeight="1" x14ac:dyDescent="0.2">
      <c r="B3" s="47" t="s">
        <v>10</v>
      </c>
      <c r="C3" s="48"/>
      <c r="D3" s="48"/>
      <c r="E3" s="48"/>
      <c r="F3" s="48"/>
      <c r="G3" s="48"/>
      <c r="H3" s="48"/>
      <c r="I3" s="48"/>
      <c r="J3" s="48"/>
      <c r="K3" s="48"/>
      <c r="L3" s="48"/>
      <c r="M3" s="49"/>
    </row>
    <row r="4" spans="1:14" ht="26.25" customHeight="1" x14ac:dyDescent="0.2">
      <c r="B4" s="41" t="s">
        <v>50</v>
      </c>
      <c r="C4" s="41"/>
      <c r="D4" s="41"/>
      <c r="E4" s="41"/>
      <c r="F4" s="41"/>
      <c r="G4" s="41"/>
      <c r="H4" s="41"/>
      <c r="I4" s="41"/>
      <c r="J4" s="41"/>
      <c r="K4" s="41"/>
      <c r="L4" s="41"/>
      <c r="M4" s="41"/>
    </row>
    <row r="5" spans="1:14" ht="81.599999999999994" customHeight="1" x14ac:dyDescent="0.2">
      <c r="A5" s="5"/>
      <c r="B5" s="73" t="s">
        <v>60</v>
      </c>
      <c r="C5" s="73"/>
      <c r="D5" s="73"/>
      <c r="E5" s="73"/>
      <c r="F5" s="73"/>
      <c r="G5" s="73"/>
      <c r="H5" s="73"/>
      <c r="I5" s="73"/>
      <c r="J5" s="73"/>
      <c r="K5" s="73"/>
      <c r="L5" s="73"/>
      <c r="M5" s="73"/>
    </row>
    <row r="6" spans="1:14" ht="22.5" customHeight="1" x14ac:dyDescent="0.2">
      <c r="A6" s="5"/>
      <c r="B6" s="70" t="s">
        <v>5</v>
      </c>
      <c r="C6" s="71"/>
      <c r="D6" s="71"/>
      <c r="E6" s="71"/>
      <c r="F6" s="71"/>
      <c r="G6" s="71"/>
      <c r="H6" s="71"/>
      <c r="I6" s="71"/>
      <c r="J6" s="71"/>
      <c r="K6" s="71"/>
      <c r="L6" s="71"/>
      <c r="M6" s="72"/>
    </row>
    <row r="7" spans="1:14" ht="22.5" customHeight="1" x14ac:dyDescent="0.2">
      <c r="A7" s="5"/>
      <c r="B7" s="70" t="s">
        <v>51</v>
      </c>
      <c r="C7" s="71"/>
      <c r="D7" s="71"/>
      <c r="E7" s="71"/>
      <c r="F7" s="71"/>
      <c r="G7" s="71"/>
      <c r="H7" s="71"/>
      <c r="I7" s="71"/>
      <c r="J7" s="71"/>
      <c r="K7" s="71"/>
      <c r="L7" s="71"/>
      <c r="M7" s="72"/>
    </row>
    <row r="8" spans="1:14" ht="33.6" customHeight="1" x14ac:dyDescent="0.2">
      <c r="A8" s="5"/>
      <c r="B8" s="70" t="s">
        <v>22</v>
      </c>
      <c r="C8" s="71"/>
      <c r="D8" s="71"/>
      <c r="E8" s="71"/>
      <c r="F8" s="71"/>
      <c r="G8" s="71"/>
      <c r="H8" s="71"/>
      <c r="I8" s="71"/>
      <c r="J8" s="71"/>
      <c r="K8" s="71"/>
      <c r="L8" s="71"/>
      <c r="M8" s="72"/>
    </row>
    <row r="9" spans="1:14" ht="33.6" customHeight="1" x14ac:dyDescent="0.2">
      <c r="A9" s="5"/>
      <c r="B9" s="24" t="s">
        <v>9</v>
      </c>
      <c r="C9" s="25"/>
      <c r="D9" s="25"/>
      <c r="E9" s="25"/>
      <c r="F9" s="25"/>
      <c r="G9" s="25"/>
      <c r="H9" s="25"/>
      <c r="I9" s="25"/>
      <c r="J9" s="25"/>
      <c r="K9" s="25"/>
      <c r="L9" s="25"/>
      <c r="M9" s="26"/>
    </row>
    <row r="10" spans="1:14" ht="51.75" customHeight="1" x14ac:dyDescent="0.2">
      <c r="A10" s="5"/>
      <c r="B10" s="62" t="s">
        <v>16</v>
      </c>
      <c r="C10" s="63"/>
      <c r="D10" s="63"/>
      <c r="E10" s="63"/>
      <c r="F10" s="63"/>
      <c r="G10" s="64"/>
      <c r="H10" s="7"/>
      <c r="I10" s="17" t="s">
        <v>1</v>
      </c>
      <c r="J10" s="46" t="s">
        <v>2</v>
      </c>
      <c r="K10" s="46"/>
      <c r="L10" s="46"/>
      <c r="M10" s="52" t="s">
        <v>48</v>
      </c>
    </row>
    <row r="11" spans="1:14" ht="50.45" customHeight="1" x14ac:dyDescent="0.2">
      <c r="A11" s="5"/>
      <c r="B11" s="65"/>
      <c r="C11" s="66"/>
      <c r="D11" s="66"/>
      <c r="E11" s="66"/>
      <c r="F11" s="66"/>
      <c r="G11" s="67"/>
      <c r="H11" s="8" t="b">
        <f>SUM(H12:H16)=I11</f>
        <v>1</v>
      </c>
      <c r="I11" s="6">
        <v>25</v>
      </c>
      <c r="J11" s="11" t="s">
        <v>45</v>
      </c>
      <c r="K11" s="11" t="s">
        <v>46</v>
      </c>
      <c r="L11" s="11" t="s">
        <v>47</v>
      </c>
      <c r="M11" s="53"/>
    </row>
    <row r="12" spans="1:14" ht="46.35" customHeight="1" x14ac:dyDescent="0.2">
      <c r="A12" s="5"/>
      <c r="B12" s="54" t="s">
        <v>56</v>
      </c>
      <c r="C12" s="54"/>
      <c r="D12" s="54"/>
      <c r="E12" s="54"/>
      <c r="F12" s="54"/>
      <c r="G12" s="54"/>
      <c r="H12" s="15">
        <f>$I$11/5</f>
        <v>5</v>
      </c>
      <c r="I12" s="3">
        <f>IF(COUNTA(J12:L12)&gt;1,"Marca Doble",IF(J12="X",2/2*H12,IF(K12="X",1/2*H12,IF(L12="X",0/5*H12,))))</f>
        <v>0</v>
      </c>
      <c r="J12" s="4"/>
      <c r="K12" s="4"/>
      <c r="L12" s="4"/>
      <c r="M12" s="9"/>
      <c r="N12" s="2"/>
    </row>
    <row r="13" spans="1:14" ht="48.6" customHeight="1" x14ac:dyDescent="0.2">
      <c r="A13" s="5"/>
      <c r="B13" s="54" t="s">
        <v>55</v>
      </c>
      <c r="C13" s="54"/>
      <c r="D13" s="54"/>
      <c r="E13" s="54"/>
      <c r="F13" s="54"/>
      <c r="G13" s="54"/>
      <c r="H13" s="15">
        <f t="shared" ref="H13:H16" si="0">$I$11/5</f>
        <v>5</v>
      </c>
      <c r="I13" s="3">
        <f t="shared" ref="I13:I16" si="1">IF(COUNTA(J13:L13)&gt;1,"Marca Doble",IF(J13="X",2/2*H13,IF(K13="X",1/2*H13,IF(L13="X",0/5*H13,))))</f>
        <v>0</v>
      </c>
      <c r="J13" s="4"/>
      <c r="K13" s="4"/>
      <c r="L13" s="4"/>
      <c r="M13" s="9"/>
      <c r="N13" s="2"/>
    </row>
    <row r="14" spans="1:14" ht="39" customHeight="1" x14ac:dyDescent="0.2">
      <c r="A14" s="5"/>
      <c r="B14" s="54" t="s">
        <v>52</v>
      </c>
      <c r="C14" s="54"/>
      <c r="D14" s="54"/>
      <c r="E14" s="54"/>
      <c r="F14" s="54"/>
      <c r="G14" s="54"/>
      <c r="H14" s="15">
        <f t="shared" si="0"/>
        <v>5</v>
      </c>
      <c r="I14" s="3">
        <f t="shared" si="1"/>
        <v>0</v>
      </c>
      <c r="J14" s="4"/>
      <c r="K14" s="4"/>
      <c r="L14" s="4"/>
      <c r="M14" s="9"/>
      <c r="N14" s="2"/>
    </row>
    <row r="15" spans="1:14" ht="39" customHeight="1" x14ac:dyDescent="0.2">
      <c r="A15" s="5"/>
      <c r="B15" s="54" t="s">
        <v>53</v>
      </c>
      <c r="C15" s="54"/>
      <c r="D15" s="54"/>
      <c r="E15" s="54"/>
      <c r="F15" s="54"/>
      <c r="G15" s="54"/>
      <c r="H15" s="15">
        <f t="shared" si="0"/>
        <v>5</v>
      </c>
      <c r="I15" s="3">
        <f t="shared" si="1"/>
        <v>0</v>
      </c>
      <c r="J15" s="4"/>
      <c r="K15" s="4"/>
      <c r="L15" s="4"/>
      <c r="M15" s="9"/>
      <c r="N15" s="2"/>
    </row>
    <row r="16" spans="1:14" ht="37.700000000000003" customHeight="1" x14ac:dyDescent="0.2">
      <c r="A16" s="5"/>
      <c r="B16" s="54" t="s">
        <v>54</v>
      </c>
      <c r="C16" s="54"/>
      <c r="D16" s="54"/>
      <c r="E16" s="54"/>
      <c r="F16" s="54"/>
      <c r="G16" s="54"/>
      <c r="H16" s="15">
        <f t="shared" si="0"/>
        <v>5</v>
      </c>
      <c r="I16" s="3">
        <f t="shared" si="1"/>
        <v>0</v>
      </c>
      <c r="J16" s="4"/>
      <c r="K16" s="4"/>
      <c r="L16" s="4"/>
      <c r="M16" s="9"/>
      <c r="N16" s="2"/>
    </row>
    <row r="17" spans="1:13" ht="31.5" customHeight="1" x14ac:dyDescent="0.2">
      <c r="A17" s="5"/>
      <c r="B17" s="55" t="s">
        <v>17</v>
      </c>
      <c r="C17" s="56"/>
      <c r="D17" s="56"/>
      <c r="E17" s="56"/>
      <c r="F17" s="56"/>
      <c r="G17" s="56"/>
      <c r="H17" s="16">
        <f>SUM(H11:H16)</f>
        <v>25</v>
      </c>
      <c r="I17" s="10">
        <f>SUM(' Evaluación proyecto CAS-CC'!I11:I40)+SUM(I12:I16)-100</f>
        <v>0</v>
      </c>
      <c r="J17" s="60" t="s">
        <v>15</v>
      </c>
      <c r="K17" s="60"/>
      <c r="L17" s="60"/>
      <c r="M17" s="61"/>
    </row>
    <row r="18" spans="1:13" ht="24.6" customHeight="1" x14ac:dyDescent="0.2">
      <c r="A18" s="5"/>
      <c r="B18" s="68" t="s">
        <v>18</v>
      </c>
      <c r="C18" s="69"/>
      <c r="D18" s="69"/>
      <c r="E18" s="69"/>
      <c r="F18" s="69"/>
      <c r="G18" s="69"/>
      <c r="H18" s="5"/>
      <c r="I18" s="14">
        <f>((SUM(' Evaluación proyecto CAS-CC'!I11:I40)+SUM(I12:I16)-100)*0.8)/100</f>
        <v>0</v>
      </c>
      <c r="J18" s="60"/>
      <c r="K18" s="60"/>
      <c r="L18" s="60"/>
      <c r="M18" s="61"/>
    </row>
  </sheetData>
  <sheetProtection algorithmName="SHA-512" hashValue="wnNNvRl66H0r5gOI/Jmp6XiflGY855e9ifls3EHMPax6alHZPFQx4sZPmg6QF1jFqKb37FHi28hwuYvUJZ2EQQ==" saltValue="C9Rnzi5LAYk+ncnGsJWPUw==" spinCount="100000" sheet="1" objects="1" scenarios="1"/>
  <protectedRanges>
    <protectedRange sqref="B6:M9 J12:M16" name="Range1"/>
  </protectedRanges>
  <mergeCells count="20">
    <mergeCell ref="B8:M8"/>
    <mergeCell ref="B9:M9"/>
    <mergeCell ref="J10:L10"/>
    <mergeCell ref="M10:M11"/>
    <mergeCell ref="B2:M2"/>
    <mergeCell ref="B3:M3"/>
    <mergeCell ref="B4:M4"/>
    <mergeCell ref="B5:M5"/>
    <mergeCell ref="B6:M6"/>
    <mergeCell ref="B7:M7"/>
    <mergeCell ref="J18:M18"/>
    <mergeCell ref="J17:M17"/>
    <mergeCell ref="B16:G16"/>
    <mergeCell ref="B10:G11"/>
    <mergeCell ref="B17:G17"/>
    <mergeCell ref="B18:G18"/>
    <mergeCell ref="B12:G12"/>
    <mergeCell ref="B13:G13"/>
    <mergeCell ref="B15:G15"/>
    <mergeCell ref="B14:G14"/>
  </mergeCells>
  <conditionalFormatting sqref="J12:J16">
    <cfRule type="containsText" dxfId="2" priority="13" operator="containsText" text="x">
      <formula>NOT(ISERROR(SEARCH("x",J12)))</formula>
    </cfRule>
  </conditionalFormatting>
  <conditionalFormatting sqref="K12:K16">
    <cfRule type="containsText" dxfId="1" priority="12" operator="containsText" text="x">
      <formula>NOT(ISERROR(SEARCH("x",K12)))</formula>
    </cfRule>
  </conditionalFormatting>
  <conditionalFormatting sqref="L12:L16">
    <cfRule type="containsText" dxfId="0" priority="11" operator="containsText" text="x">
      <formula>NOT(ISERROR(SEARCH("x",L12)))</formula>
    </cfRule>
  </conditionalFormatting>
  <pageMargins left="0.74803149606299213" right="0.74803149606299213" top="1.3775590551181101" bottom="1.3775590551181101" header="0.98385826771653495" footer="0.98385826771653495"/>
  <pageSetup fitToWidth="0"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Caracter inválido" error="Por favor marque solamente con la letra x.">
          <x14:formula1>
            <xm:f>Sheet1!$A$1</xm:f>
          </x14:formula1>
          <xm:sqref>J12:L16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0" sqref="D10"/>
    </sheetView>
  </sheetViews>
  <sheetFormatPr baseColWidth="10" defaultColWidth="8.88671875" defaultRowHeight="15" x14ac:dyDescent="0.2"/>
  <sheetData>
    <row r="1" spans="1:1" x14ac:dyDescent="0.2">
      <c r="A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Evaluación proyecto CAS-CC</vt:lpstr>
      <vt:lpstr> Evaluación REDES CAS-CC (2)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evelyn.molina</dc:creator>
  <cp:lastModifiedBy>Hilda Carvajal</cp:lastModifiedBy>
  <cp:revision>1</cp:revision>
  <dcterms:created xsi:type="dcterms:W3CDTF">2019-10-09T14:07:44Z</dcterms:created>
  <dcterms:modified xsi:type="dcterms:W3CDTF">2020-10-06T13:23:22Z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